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Лист1!$B$13:$G$13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Лист1!$14:$14</definedName>
  </definedNames>
  <calcPr calcId="125725" fullCalcOnLoad="1"/>
</workbook>
</file>

<file path=xl/calcChain.xml><?xml version="1.0" encoding="utf-8"?>
<calcChain xmlns="http://schemas.openxmlformats.org/spreadsheetml/2006/main">
  <c r="G23" i="1"/>
  <c r="G24"/>
  <c r="G22"/>
  <c r="G52"/>
  <c r="G51"/>
  <c r="G35"/>
  <c r="G34"/>
  <c r="G62"/>
  <c r="G61" s="1"/>
  <c r="G58" s="1"/>
  <c r="G49"/>
  <c r="G48" s="1"/>
  <c r="G26"/>
  <c r="G25"/>
  <c r="G20"/>
  <c r="G17"/>
  <c r="G63"/>
  <c r="G59"/>
  <c r="G56"/>
  <c r="G55" s="1"/>
  <c r="G53"/>
  <c r="G46"/>
  <c r="G44"/>
  <c r="G50"/>
  <c r="G16" l="1"/>
  <c r="G15" s="1"/>
</calcChain>
</file>

<file path=xl/comments1.xml><?xml version="1.0" encoding="utf-8"?>
<comments xmlns="http://schemas.openxmlformats.org/spreadsheetml/2006/main">
  <authors>
    <author>EreminaNI</author>
  </authors>
  <commentList>
    <comment ref="B1" authorId="0">
      <text>
        <r>
          <rPr>
            <b/>
            <sz val="9"/>
            <color indexed="81"/>
            <rFont val="Tahoma"/>
            <family val="2"/>
            <charset val="204"/>
          </rPr>
          <t>EreminaNI: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<sst xmlns="http://schemas.openxmlformats.org/spreadsheetml/2006/main" count="190" uniqueCount="117">
  <si>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</si>
  <si>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</si>
  <si>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</si>
  <si>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</si>
  <si>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</si>
  <si>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</si>
  <si>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</si>
  <si>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</si>
  <si>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</si>
  <si>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</si>
  <si>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</si>
  <si>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</si>
  <si>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</si>
  <si>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</si>
  <si>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</si>
  <si>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</si>
  <si>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</si>
  <si>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</si>
  <si>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01</t>
  </si>
  <si>
    <t>02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</si>
  <si>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</si>
  <si>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</si>
  <si>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</si>
  <si>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</si>
  <si>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</si>
  <si>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</si>
  <si>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</si>
  <si>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</si>
  <si>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</si>
  <si>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</si>
  <si>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</si>
  <si>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</si>
  <si>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</si>
  <si>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</si>
  <si>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</si>
  <si>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</si>
  <si>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</si>
  <si>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</si>
  <si>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</si>
  <si>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</si>
  <si>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</si>
  <si>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</si>
  <si>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</si>
  <si>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</si>
  <si>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</si>
  <si>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</si>
  <si>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</si>
  <si>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</si>
  <si>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</si>
  <si>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</si>
  <si>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</si>
  <si>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</si>
  <si>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</si>
  <si>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</si>
  <si>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</si>
  <si>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</si>
  <si>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</si>
  <si>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</si>
  <si>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</si>
  <si>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</si>
  <si>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</si>
  <si>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</si>
  <si>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</si>
  <si>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</si>
  <si>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</si>
  <si>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</si>
  <si>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</si>
  <si>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</si>
  <si>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</si>
  <si>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</si>
  <si>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</si>
  <si>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</si>
  <si>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</si>
  <si>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</si>
  <si>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</si>
  <si>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</si>
  <si>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</si>
  <si>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</si>
  <si>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02 0 F2 00000</t>
  </si>
  <si>
    <t>02 0 F2 55555</t>
  </si>
  <si>
    <t>Приложение 4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</si>
  <si>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</si>
  <si>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01 0 02 М9145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</si>
  <si>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</si>
  <si>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М9155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</si>
  <si>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</si>
  <si>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01 0 02 М9165</t>
  </si>
  <si>
    <t>Организация благоустройства и озеленения территории района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</si>
  <si>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</si>
  <si>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Региональный проект "Формирование комфортной городской среды"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</si>
  <si>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</si>
  <si>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Приложение 3</t>
  </si>
  <si>
    <t>Глава Советского района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</si>
  <si>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</si>
  <si>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</si>
  <si>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</si>
  <si>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М2115</t>
  </si>
  <si>
    <t>от 20.12.2022 №35/2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</si>
  <si>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2023 год</t>
  </si>
  <si>
    <t>Реализация инициативных проектов Администрации Советского района (Закупка товаров, работ и услуг для обеспечения государственных (муниципальных) нужд)</t>
  </si>
  <si>
    <t>01 0 03 S9607</t>
  </si>
  <si>
    <t>Советский внутригородской район (содержание скверов) (Закупка товаров, работ и услуг для обеспечения государственных (муниципальных) нужд)</t>
  </si>
  <si>
    <t>Советский внутригородской район (ремонт и содержание фонтана)(Закупка товаров, работ и услуг для обеспечения государственных (муниципальных) нужд)</t>
  </si>
  <si>
    <t>Советский внутригородской район (содержание зеленых насаждений на территории района)  (Закупка товаров, работ и услуг для обеспечения государственных (муниципальных) нужд)</t>
  </si>
  <si>
    <t>01 0 03 72015</t>
  </si>
  <si>
    <t>01 0 03 72025</t>
  </si>
  <si>
    <t>01 0 03 72035</t>
  </si>
  <si>
    <t>01 0 03 72045</t>
  </si>
  <si>
    <t>Советский внутригородской район (содержание скверов)  (Закупка товаров, работ и услуг для обеспечения государственных (муниципальных) нужд)</t>
  </si>
  <si>
    <t>Советский район (реализация концепции зимнего праздничного оформления города Челябинска на территории района) (Закупка товаров, работ и услуг для обеспечения государственных (муниципальных) нужд)</t>
  </si>
  <si>
    <t>01 0 03 72135</t>
  </si>
  <si>
    <t>Советский внутригородской район (содержание скверов за счет средств бюджета города)  (Закупка товаров, работ и услуг для обеспечения государственных (муниципальных) нужд)</t>
  </si>
  <si>
    <t>01 0 03 72055</t>
  </si>
  <si>
    <t xml:space="preserve">              В.Е Макаров</t>
  </si>
  <si>
    <t>Мероприятия по реализации молодежной политики  (Закупка товаров, работ и услуг для обеспечения государственных (муниципальных) нужд)</t>
  </si>
  <si>
    <t xml:space="preserve">        (новая редакция)</t>
  </si>
  <si>
    <t>от 04.07.2023 № 40/2</t>
  </si>
</sst>
</file>

<file path=xl/styles.xml><?xml version="1.0" encoding="utf-8"?>
<styleSheet xmlns="http://schemas.openxmlformats.org/spreadsheetml/2006/main">
  <numFmts count="1">
    <numFmt numFmtId="172" formatCode="#,##0.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172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172" fontId="22" fillId="0" borderId="0" xfId="0" applyNumberFormat="1" applyFont="1" applyBorder="1"/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textRotation="90" wrapText="1"/>
    </xf>
    <xf numFmtId="172" fontId="24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4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2" fontId="22" fillId="0" borderId="10" xfId="0" applyNumberFormat="1" applyFont="1" applyFill="1" applyBorder="1"/>
    <xf numFmtId="172" fontId="22" fillId="15" borderId="10" xfId="0" applyNumberFormat="1" applyFont="1" applyFill="1" applyBorder="1"/>
    <xf numFmtId="172" fontId="24" fillId="0" borderId="10" xfId="0" applyNumberFormat="1" applyFont="1" applyBorder="1"/>
    <xf numFmtId="49" fontId="29" fillId="0" borderId="0" xfId="0" applyNumberFormat="1" applyFont="1" applyBorder="1" applyAlignment="1">
      <alignment wrapText="1"/>
    </xf>
    <xf numFmtId="172" fontId="27" fillId="0" borderId="0" xfId="0" applyNumberFormat="1" applyFont="1" applyBorder="1" applyAlignment="1">
      <alignment horizontal="right"/>
    </xf>
    <xf numFmtId="0" fontId="29" fillId="0" borderId="0" xfId="18" applyFont="1" applyAlignment="1">
      <alignment horizontal="right" vertical="center"/>
    </xf>
    <xf numFmtId="0" fontId="27" fillId="0" borderId="0" xfId="18" applyFont="1" applyAlignment="1">
      <alignment horizontal="right" vertical="center"/>
    </xf>
    <xf numFmtId="172" fontId="27" fillId="0" borderId="0" xfId="0" applyNumberFormat="1" applyFont="1"/>
    <xf numFmtId="49" fontId="27" fillId="0" borderId="0" xfId="0" applyNumberFormat="1" applyFont="1" applyBorder="1" applyAlignment="1">
      <alignment wrapText="1"/>
    </xf>
    <xf numFmtId="0" fontId="27" fillId="0" borderId="0" xfId="0" applyNumberFormat="1" applyFont="1" applyBorder="1" applyAlignment="1">
      <alignment wrapText="1"/>
    </xf>
    <xf numFmtId="0" fontId="23" fillId="0" borderId="0" xfId="0" applyNumberFormat="1" applyFont="1" applyAlignment="1">
      <alignment horizontal="center" vertical="top" wrapText="1"/>
    </xf>
    <xf numFmtId="0" fontId="27" fillId="0" borderId="0" xfId="0" applyNumberFormat="1" applyFont="1" applyBorder="1" applyAlignment="1">
      <alignment wrapText="1"/>
    </xf>
    <xf numFmtId="0" fontId="28" fillId="0" borderId="0" xfId="0" applyNumberFormat="1" applyFont="1" applyAlignment="1"/>
    <xf numFmtId="49" fontId="27" fillId="0" borderId="0" xfId="0" applyNumberFormat="1" applyFont="1" applyAlignment="1">
      <alignment wrapText="1"/>
    </xf>
    <xf numFmtId="0" fontId="28" fillId="0" borderId="0" xfId="0" applyFont="1" applyAlignme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117"/>
  <sheetViews>
    <sheetView tabSelected="1" view="pageLayout" topLeftCell="B73" zoomScale="120" zoomScaleNormal="100" zoomScalePageLayoutView="120" workbookViewId="0">
      <selection activeCell="D6" sqref="D6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 ht="16.5">
      <c r="C1" s="25"/>
      <c r="D1" s="29"/>
      <c r="E1" s="29"/>
      <c r="F1" s="29"/>
      <c r="G1" s="30" t="s">
        <v>91</v>
      </c>
    </row>
    <row r="2" spans="2:8" ht="16.5">
      <c r="C2" s="25"/>
      <c r="D2" s="31"/>
      <c r="E2" s="31"/>
      <c r="F2" s="31"/>
      <c r="G2" s="32" t="s">
        <v>8</v>
      </c>
    </row>
    <row r="3" spans="2:8" ht="16.5">
      <c r="C3" s="25"/>
      <c r="D3" s="31"/>
      <c r="E3" s="31"/>
      <c r="F3" s="31"/>
      <c r="G3" s="32" t="s">
        <v>9</v>
      </c>
    </row>
    <row r="4" spans="2:8" ht="16.5">
      <c r="C4" s="25"/>
      <c r="D4" s="31"/>
      <c r="E4" s="31"/>
      <c r="F4" s="31"/>
      <c r="G4" s="32" t="s">
        <v>116</v>
      </c>
    </row>
    <row r="5" spans="2:8" ht="16.5">
      <c r="C5" s="25"/>
      <c r="D5" s="25"/>
      <c r="E5" s="25"/>
      <c r="F5" s="25"/>
      <c r="G5" s="33"/>
    </row>
    <row r="6" spans="2:8" ht="16.5">
      <c r="B6" s="10"/>
      <c r="C6" s="29"/>
      <c r="D6" s="29"/>
      <c r="E6" s="29"/>
      <c r="F6" s="29"/>
      <c r="G6" s="30" t="s">
        <v>80</v>
      </c>
    </row>
    <row r="7" spans="2:8" ht="16.5">
      <c r="B7" s="12"/>
      <c r="C7" s="31"/>
      <c r="D7" s="31"/>
      <c r="E7" s="31"/>
      <c r="F7" s="31"/>
      <c r="G7" s="32" t="s">
        <v>8</v>
      </c>
    </row>
    <row r="8" spans="2:8" ht="16.5">
      <c r="B8" s="12"/>
      <c r="C8" s="31"/>
      <c r="D8" s="31"/>
      <c r="E8" s="31"/>
      <c r="F8" s="31"/>
      <c r="G8" s="32" t="s">
        <v>9</v>
      </c>
    </row>
    <row r="9" spans="2:8" ht="16.5">
      <c r="B9" s="12"/>
      <c r="C9" s="31"/>
      <c r="D9" s="31"/>
      <c r="E9" s="31"/>
      <c r="F9" s="31"/>
      <c r="G9" s="32" t="s">
        <v>97</v>
      </c>
    </row>
    <row r="10" spans="2:8" ht="18" customHeight="1">
      <c r="B10" s="9"/>
      <c r="C10" s="34"/>
      <c r="D10" s="35"/>
      <c r="E10" s="37" t="s">
        <v>115</v>
      </c>
      <c r="F10" s="38"/>
      <c r="G10" s="38"/>
    </row>
    <row r="11" spans="2:8" s="1" customFormat="1" ht="85.5" customHeight="1">
      <c r="B11" s="36" t="s">
        <v>98</v>
      </c>
      <c r="C11" s="36"/>
      <c r="D11" s="36"/>
      <c r="E11" s="36"/>
      <c r="F11" s="36"/>
      <c r="G11" s="36"/>
    </row>
    <row r="12" spans="2:8" s="1" customFormat="1" ht="24.6" customHeight="1">
      <c r="B12" s="2"/>
      <c r="C12" s="2"/>
      <c r="D12" s="2"/>
      <c r="E12" s="2"/>
      <c r="F12" s="2"/>
      <c r="G12" s="3"/>
    </row>
    <row r="13" spans="2:8" s="7" customFormat="1" ht="70.5">
      <c r="B13" s="14" t="s">
        <v>14</v>
      </c>
      <c r="C13" s="15" t="s">
        <v>12</v>
      </c>
      <c r="D13" s="15" t="s">
        <v>13</v>
      </c>
      <c r="E13" s="15" t="s">
        <v>10</v>
      </c>
      <c r="F13" s="15" t="s">
        <v>11</v>
      </c>
      <c r="G13" s="16" t="s">
        <v>7</v>
      </c>
    </row>
    <row r="14" spans="2:8" s="7" customFormat="1">
      <c r="B14" s="14" t="s">
        <v>0</v>
      </c>
      <c r="C14" s="14" t="s">
        <v>1</v>
      </c>
      <c r="D14" s="14" t="s">
        <v>2</v>
      </c>
      <c r="E14" s="14" t="s">
        <v>3</v>
      </c>
      <c r="F14" s="14" t="s">
        <v>4</v>
      </c>
      <c r="G14" s="14" t="s">
        <v>5</v>
      </c>
    </row>
    <row r="15" spans="2:8" ht="14.25" customHeight="1">
      <c r="B15" s="24" t="s">
        <v>6</v>
      </c>
      <c r="C15" s="24"/>
      <c r="D15" s="24"/>
      <c r="E15" s="24"/>
      <c r="F15" s="24"/>
      <c r="G15" s="28">
        <f>G16+G55+G58</f>
        <v>244748.4</v>
      </c>
    </row>
    <row r="16" spans="2:8" ht="42" customHeight="1">
      <c r="B16" s="18" t="s">
        <v>75</v>
      </c>
      <c r="C16" s="19" t="s">
        <v>15</v>
      </c>
      <c r="D16" s="17"/>
      <c r="E16" s="17"/>
      <c r="F16" s="17"/>
      <c r="G16" s="11">
        <f>G17+G25+G35+G44+G46+G48+G50+G53</f>
        <v>201077.5</v>
      </c>
      <c r="H16" s="22"/>
    </row>
    <row r="17" spans="2:8" ht="42.75" customHeight="1">
      <c r="B17" s="18" t="s">
        <v>17</v>
      </c>
      <c r="C17" s="19" t="s">
        <v>16</v>
      </c>
      <c r="D17" s="17"/>
      <c r="E17" s="17"/>
      <c r="F17" s="17"/>
      <c r="G17" s="11">
        <f>G20+G21+G22+G23+G24+G18+G19</f>
        <v>64211.80000000001</v>
      </c>
      <c r="H17" s="13"/>
    </row>
    <row r="18" spans="2:8" ht="99.75" customHeight="1">
      <c r="B18" s="18" t="s">
        <v>93</v>
      </c>
      <c r="C18" s="19" t="s">
        <v>94</v>
      </c>
      <c r="D18" s="19">
        <v>100</v>
      </c>
      <c r="E18" s="20" t="s">
        <v>18</v>
      </c>
      <c r="F18" s="20" t="s">
        <v>19</v>
      </c>
      <c r="G18" s="11">
        <v>3434.3</v>
      </c>
      <c r="H18" s="13"/>
    </row>
    <row r="19" spans="2:8" ht="103.5" customHeight="1">
      <c r="B19" s="18" t="s">
        <v>95</v>
      </c>
      <c r="C19" s="19" t="s">
        <v>96</v>
      </c>
      <c r="D19" s="19">
        <v>100</v>
      </c>
      <c r="E19" s="20" t="s">
        <v>18</v>
      </c>
      <c r="F19" s="20" t="s">
        <v>20</v>
      </c>
      <c r="G19" s="26">
        <v>2086.4</v>
      </c>
      <c r="H19" s="13"/>
    </row>
    <row r="20" spans="2:8" ht="102" customHeight="1">
      <c r="B20" s="18" t="s">
        <v>21</v>
      </c>
      <c r="C20" s="19" t="s">
        <v>44</v>
      </c>
      <c r="D20" s="19">
        <v>100</v>
      </c>
      <c r="E20" s="20" t="s">
        <v>18</v>
      </c>
      <c r="F20" s="20" t="s">
        <v>20</v>
      </c>
      <c r="G20" s="11">
        <f>3198.2+158.7</f>
        <v>3356.8999999999996</v>
      </c>
      <c r="H20" s="13"/>
    </row>
    <row r="21" spans="2:8" ht="103.5" customHeight="1">
      <c r="B21" s="18" t="s">
        <v>21</v>
      </c>
      <c r="C21" s="19" t="s">
        <v>44</v>
      </c>
      <c r="D21" s="19">
        <v>100</v>
      </c>
      <c r="E21" s="20" t="s">
        <v>18</v>
      </c>
      <c r="F21" s="20" t="s">
        <v>22</v>
      </c>
      <c r="G21" s="26">
        <v>46676.5</v>
      </c>
      <c r="H21" s="13"/>
    </row>
    <row r="22" spans="2:8" ht="45.6" customHeight="1">
      <c r="B22" s="18" t="s">
        <v>23</v>
      </c>
      <c r="C22" s="19" t="s">
        <v>44</v>
      </c>
      <c r="D22" s="19">
        <v>200</v>
      </c>
      <c r="E22" s="20" t="s">
        <v>18</v>
      </c>
      <c r="F22" s="20" t="s">
        <v>20</v>
      </c>
      <c r="G22" s="11">
        <f>422.1-158.7+158</f>
        <v>421.40000000000003</v>
      </c>
      <c r="H22" s="13"/>
    </row>
    <row r="23" spans="2:8" ht="45">
      <c r="B23" s="18" t="s">
        <v>23</v>
      </c>
      <c r="C23" s="19" t="s">
        <v>44</v>
      </c>
      <c r="D23" s="19">
        <v>200</v>
      </c>
      <c r="E23" s="20" t="s">
        <v>18</v>
      </c>
      <c r="F23" s="20" t="s">
        <v>22</v>
      </c>
      <c r="G23" s="11">
        <f>6800+1067.5-20-7.3+366.8</f>
        <v>8207</v>
      </c>
      <c r="H23" s="13"/>
    </row>
    <row r="24" spans="2:8" ht="30" customHeight="1">
      <c r="B24" s="18" t="s">
        <v>24</v>
      </c>
      <c r="C24" s="19" t="s">
        <v>44</v>
      </c>
      <c r="D24" s="19">
        <v>800</v>
      </c>
      <c r="E24" s="20" t="s">
        <v>18</v>
      </c>
      <c r="F24" s="20" t="s">
        <v>22</v>
      </c>
      <c r="G24" s="11">
        <f>22+7.3</f>
        <v>29.3</v>
      </c>
      <c r="H24" s="13"/>
    </row>
    <row r="25" spans="2:8" ht="30">
      <c r="B25" s="18" t="s">
        <v>41</v>
      </c>
      <c r="C25" s="19" t="s">
        <v>63</v>
      </c>
      <c r="D25" s="17"/>
      <c r="E25" s="21"/>
      <c r="F25" s="21"/>
      <c r="G25" s="11">
        <f>G26+G27+G28+G29+G30+G34+G31+G32+G33</f>
        <v>1234.8</v>
      </c>
      <c r="H25" s="13"/>
    </row>
    <row r="26" spans="2:8" ht="73.5" customHeight="1">
      <c r="B26" s="23" t="s">
        <v>72</v>
      </c>
      <c r="C26" s="19" t="s">
        <v>67</v>
      </c>
      <c r="D26" s="19">
        <v>200</v>
      </c>
      <c r="E26" s="20" t="s">
        <v>18</v>
      </c>
      <c r="F26" s="20" t="s">
        <v>25</v>
      </c>
      <c r="G26" s="11">
        <f>35+24.3</f>
        <v>59.3</v>
      </c>
      <c r="H26" s="13"/>
    </row>
    <row r="27" spans="2:8" ht="60" customHeight="1">
      <c r="B27" s="23" t="s">
        <v>73</v>
      </c>
      <c r="C27" s="19" t="s">
        <v>67</v>
      </c>
      <c r="D27" s="19">
        <v>300</v>
      </c>
      <c r="E27" s="20" t="s">
        <v>18</v>
      </c>
      <c r="F27" s="20" t="s">
        <v>25</v>
      </c>
      <c r="G27" s="11">
        <v>610</v>
      </c>
      <c r="H27" s="13"/>
    </row>
    <row r="28" spans="2:8" ht="59.45" customHeight="1">
      <c r="B28" s="23" t="s">
        <v>70</v>
      </c>
      <c r="C28" s="19" t="s">
        <v>71</v>
      </c>
      <c r="D28" s="19">
        <v>200</v>
      </c>
      <c r="E28" s="20" t="s">
        <v>18</v>
      </c>
      <c r="F28" s="20" t="s">
        <v>25</v>
      </c>
      <c r="G28" s="11">
        <v>5</v>
      </c>
      <c r="H28" s="13"/>
    </row>
    <row r="29" spans="2:8" ht="59.45" customHeight="1">
      <c r="B29" s="23" t="s">
        <v>69</v>
      </c>
      <c r="C29" s="19" t="s">
        <v>68</v>
      </c>
      <c r="D29" s="19">
        <v>200</v>
      </c>
      <c r="E29" s="20" t="s">
        <v>18</v>
      </c>
      <c r="F29" s="20" t="s">
        <v>25</v>
      </c>
      <c r="G29" s="11">
        <v>3.5</v>
      </c>
      <c r="H29" s="13"/>
    </row>
    <row r="30" spans="2:8" ht="45" customHeight="1">
      <c r="B30" s="23" t="s">
        <v>74</v>
      </c>
      <c r="C30" s="19" t="s">
        <v>68</v>
      </c>
      <c r="D30" s="19">
        <v>300</v>
      </c>
      <c r="E30" s="20" t="s">
        <v>18</v>
      </c>
      <c r="F30" s="20" t="s">
        <v>25</v>
      </c>
      <c r="G30" s="11">
        <v>92</v>
      </c>
      <c r="H30" s="13"/>
    </row>
    <row r="31" spans="2:8" ht="76.5" customHeight="1">
      <c r="B31" s="23" t="s">
        <v>81</v>
      </c>
      <c r="C31" s="19" t="s">
        <v>82</v>
      </c>
      <c r="D31" s="19">
        <v>200</v>
      </c>
      <c r="E31" s="20" t="s">
        <v>18</v>
      </c>
      <c r="F31" s="20" t="s">
        <v>25</v>
      </c>
      <c r="G31" s="11">
        <v>5</v>
      </c>
      <c r="H31" s="13"/>
    </row>
    <row r="32" spans="2:8" ht="59.45" customHeight="1">
      <c r="B32" s="23" t="s">
        <v>83</v>
      </c>
      <c r="C32" s="19" t="s">
        <v>84</v>
      </c>
      <c r="D32" s="19">
        <v>200</v>
      </c>
      <c r="E32" s="20" t="s">
        <v>18</v>
      </c>
      <c r="F32" s="20" t="s">
        <v>25</v>
      </c>
      <c r="G32" s="11">
        <v>5</v>
      </c>
      <c r="H32" s="13"/>
    </row>
    <row r="33" spans="2:8" ht="58.5" customHeight="1">
      <c r="B33" s="23" t="s">
        <v>85</v>
      </c>
      <c r="C33" s="19" t="s">
        <v>86</v>
      </c>
      <c r="D33" s="19">
        <v>200</v>
      </c>
      <c r="E33" s="20" t="s">
        <v>18</v>
      </c>
      <c r="F33" s="20" t="s">
        <v>25</v>
      </c>
      <c r="G33" s="11">
        <v>135</v>
      </c>
      <c r="H33" s="13"/>
    </row>
    <row r="34" spans="2:8" ht="60" customHeight="1">
      <c r="B34" s="18" t="s">
        <v>26</v>
      </c>
      <c r="C34" s="19" t="s">
        <v>45</v>
      </c>
      <c r="D34" s="19">
        <v>200</v>
      </c>
      <c r="E34" s="20" t="s">
        <v>18</v>
      </c>
      <c r="F34" s="20" t="s">
        <v>25</v>
      </c>
      <c r="G34" s="11">
        <f>300+20</f>
        <v>320</v>
      </c>
      <c r="H34" s="13"/>
    </row>
    <row r="35" spans="2:8" ht="29.25" customHeight="1">
      <c r="B35" s="18" t="s">
        <v>87</v>
      </c>
      <c r="C35" s="19" t="s">
        <v>62</v>
      </c>
      <c r="D35" s="19"/>
      <c r="E35" s="20"/>
      <c r="F35" s="20"/>
      <c r="G35" s="11">
        <f>SUM(G36:G43)</f>
        <v>133405.9</v>
      </c>
      <c r="H35" s="13"/>
    </row>
    <row r="36" spans="2:8" ht="59.25" customHeight="1">
      <c r="B36" s="18" t="s">
        <v>101</v>
      </c>
      <c r="C36" s="19" t="s">
        <v>104</v>
      </c>
      <c r="D36" s="19">
        <v>200</v>
      </c>
      <c r="E36" s="20" t="s">
        <v>27</v>
      </c>
      <c r="F36" s="20" t="s">
        <v>20</v>
      </c>
      <c r="G36" s="11">
        <v>16000</v>
      </c>
      <c r="H36" s="13"/>
    </row>
    <row r="37" spans="2:8" ht="60" customHeight="1">
      <c r="B37" s="18" t="s">
        <v>102</v>
      </c>
      <c r="C37" s="19" t="s">
        <v>105</v>
      </c>
      <c r="D37" s="19">
        <v>200</v>
      </c>
      <c r="E37" s="20" t="s">
        <v>27</v>
      </c>
      <c r="F37" s="20" t="s">
        <v>20</v>
      </c>
      <c r="G37" s="11">
        <v>8695.4</v>
      </c>
      <c r="H37" s="13"/>
    </row>
    <row r="38" spans="2:8" ht="77.25" customHeight="1">
      <c r="B38" s="18" t="s">
        <v>103</v>
      </c>
      <c r="C38" s="19" t="s">
        <v>106</v>
      </c>
      <c r="D38" s="19">
        <v>200</v>
      </c>
      <c r="E38" s="20" t="s">
        <v>27</v>
      </c>
      <c r="F38" s="20" t="s">
        <v>20</v>
      </c>
      <c r="G38" s="11">
        <v>4224.6000000000004</v>
      </c>
      <c r="H38" s="13"/>
    </row>
    <row r="39" spans="2:8" ht="57.75" customHeight="1">
      <c r="B39" s="18" t="s">
        <v>108</v>
      </c>
      <c r="C39" s="19" t="s">
        <v>107</v>
      </c>
      <c r="D39" s="19">
        <v>200</v>
      </c>
      <c r="E39" s="20" t="s">
        <v>27</v>
      </c>
      <c r="F39" s="20" t="s">
        <v>20</v>
      </c>
      <c r="G39" s="11">
        <v>774.6</v>
      </c>
      <c r="H39" s="13"/>
    </row>
    <row r="40" spans="2:8" ht="73.5" customHeight="1">
      <c r="B40" s="18" t="s">
        <v>111</v>
      </c>
      <c r="C40" s="19" t="s">
        <v>112</v>
      </c>
      <c r="D40" s="19">
        <v>200</v>
      </c>
      <c r="E40" s="20" t="s">
        <v>27</v>
      </c>
      <c r="F40" s="20" t="s">
        <v>20</v>
      </c>
      <c r="G40" s="11">
        <v>4.5999999999999996</v>
      </c>
      <c r="H40" s="13"/>
    </row>
    <row r="41" spans="2:8" ht="74.25" customHeight="1">
      <c r="B41" s="18" t="s">
        <v>109</v>
      </c>
      <c r="C41" s="19" t="s">
        <v>110</v>
      </c>
      <c r="D41" s="19">
        <v>200</v>
      </c>
      <c r="E41" s="20" t="s">
        <v>27</v>
      </c>
      <c r="F41" s="20" t="s">
        <v>20</v>
      </c>
      <c r="G41" s="11">
        <v>2022.9</v>
      </c>
      <c r="H41" s="13"/>
    </row>
    <row r="42" spans="2:8" ht="60.75" customHeight="1">
      <c r="B42" s="23" t="s">
        <v>99</v>
      </c>
      <c r="C42" s="19" t="s">
        <v>100</v>
      </c>
      <c r="D42" s="19">
        <v>200</v>
      </c>
      <c r="E42" s="20" t="s">
        <v>27</v>
      </c>
      <c r="F42" s="20" t="s">
        <v>20</v>
      </c>
      <c r="G42" s="27">
        <v>59663.3</v>
      </c>
      <c r="H42" s="13"/>
    </row>
    <row r="43" spans="2:8" ht="59.25" customHeight="1">
      <c r="B43" s="18" t="s">
        <v>88</v>
      </c>
      <c r="C43" s="19" t="s">
        <v>46</v>
      </c>
      <c r="D43" s="19">
        <v>200</v>
      </c>
      <c r="E43" s="20" t="s">
        <v>27</v>
      </c>
      <c r="F43" s="20" t="s">
        <v>20</v>
      </c>
      <c r="G43" s="11">
        <v>42020.5</v>
      </c>
      <c r="H43" s="13"/>
    </row>
    <row r="44" spans="2:8" ht="33" customHeight="1">
      <c r="B44" s="18" t="s">
        <v>28</v>
      </c>
      <c r="C44" s="19" t="s">
        <v>61</v>
      </c>
      <c r="D44" s="19"/>
      <c r="E44" s="20"/>
      <c r="F44" s="20"/>
      <c r="G44" s="11">
        <f>G45</f>
        <v>120</v>
      </c>
      <c r="H44" s="13"/>
    </row>
    <row r="45" spans="2:8" ht="61.5" customHeight="1">
      <c r="B45" s="18" t="s">
        <v>114</v>
      </c>
      <c r="C45" s="19" t="s">
        <v>47</v>
      </c>
      <c r="D45" s="19">
        <v>200</v>
      </c>
      <c r="E45" s="20" t="s">
        <v>29</v>
      </c>
      <c r="F45" s="20" t="s">
        <v>29</v>
      </c>
      <c r="G45" s="11">
        <v>120</v>
      </c>
      <c r="H45" s="13"/>
    </row>
    <row r="46" spans="2:8" ht="33.6" customHeight="1">
      <c r="B46" s="18" t="s">
        <v>30</v>
      </c>
      <c r="C46" s="19" t="s">
        <v>66</v>
      </c>
      <c r="D46" s="19"/>
      <c r="E46" s="20"/>
      <c r="F46" s="20"/>
      <c r="G46" s="11">
        <f>G47</f>
        <v>80</v>
      </c>
      <c r="H46" s="13"/>
    </row>
    <row r="47" spans="2:8" ht="60.75" customHeight="1">
      <c r="B47" s="18" t="s">
        <v>114</v>
      </c>
      <c r="C47" s="19" t="s">
        <v>48</v>
      </c>
      <c r="D47" s="19">
        <v>200</v>
      </c>
      <c r="E47" s="20" t="s">
        <v>29</v>
      </c>
      <c r="F47" s="20" t="s">
        <v>29</v>
      </c>
      <c r="G47" s="11">
        <v>80</v>
      </c>
      <c r="H47" s="13"/>
    </row>
    <row r="48" spans="2:8" ht="31.15" customHeight="1">
      <c r="B48" s="18" t="s">
        <v>31</v>
      </c>
      <c r="C48" s="19" t="s">
        <v>60</v>
      </c>
      <c r="D48" s="19"/>
      <c r="E48" s="20"/>
      <c r="F48" s="20"/>
      <c r="G48" s="11">
        <f>G49</f>
        <v>1635</v>
      </c>
      <c r="H48" s="13"/>
    </row>
    <row r="49" spans="2:8" ht="45" customHeight="1">
      <c r="B49" s="18" t="s">
        <v>36</v>
      </c>
      <c r="C49" s="19" t="s">
        <v>49</v>
      </c>
      <c r="D49" s="19">
        <v>200</v>
      </c>
      <c r="E49" s="20" t="s">
        <v>32</v>
      </c>
      <c r="F49" s="20" t="s">
        <v>18</v>
      </c>
      <c r="G49" s="11">
        <f>1600+35</f>
        <v>1635</v>
      </c>
      <c r="H49" s="13"/>
    </row>
    <row r="50" spans="2:8" ht="33.75" customHeight="1">
      <c r="B50" s="18" t="s">
        <v>33</v>
      </c>
      <c r="C50" s="19" t="s">
        <v>59</v>
      </c>
      <c r="D50" s="19"/>
      <c r="E50" s="20"/>
      <c r="F50" s="20"/>
      <c r="G50" s="11">
        <f>G51+G52</f>
        <v>180</v>
      </c>
      <c r="H50" s="13"/>
    </row>
    <row r="51" spans="2:8" ht="106.15" customHeight="1">
      <c r="B51" s="18" t="s">
        <v>64</v>
      </c>
      <c r="C51" s="19" t="s">
        <v>50</v>
      </c>
      <c r="D51" s="19">
        <v>100</v>
      </c>
      <c r="E51" s="20" t="s">
        <v>34</v>
      </c>
      <c r="F51" s="20" t="s">
        <v>19</v>
      </c>
      <c r="G51" s="11">
        <f>80-55</f>
        <v>25</v>
      </c>
      <c r="H51" s="13"/>
    </row>
    <row r="52" spans="2:8" ht="62.25" customHeight="1">
      <c r="B52" s="18" t="s">
        <v>35</v>
      </c>
      <c r="C52" s="19" t="s">
        <v>50</v>
      </c>
      <c r="D52" s="19">
        <v>200</v>
      </c>
      <c r="E52" s="20" t="s">
        <v>34</v>
      </c>
      <c r="F52" s="20" t="s">
        <v>19</v>
      </c>
      <c r="G52" s="11">
        <f>100+55</f>
        <v>155</v>
      </c>
      <c r="H52" s="13"/>
    </row>
    <row r="53" spans="2:8" ht="18" customHeight="1">
      <c r="B53" s="18" t="s">
        <v>40</v>
      </c>
      <c r="C53" s="19" t="s">
        <v>58</v>
      </c>
      <c r="D53" s="19"/>
      <c r="E53" s="20"/>
      <c r="F53" s="20"/>
      <c r="G53" s="11">
        <f>G54</f>
        <v>210</v>
      </c>
      <c r="H53" s="13"/>
    </row>
    <row r="54" spans="2:8" ht="47.25" customHeight="1">
      <c r="B54" s="18" t="s">
        <v>23</v>
      </c>
      <c r="C54" s="19" t="s">
        <v>51</v>
      </c>
      <c r="D54" s="19">
        <v>200</v>
      </c>
      <c r="E54" s="20" t="s">
        <v>18</v>
      </c>
      <c r="F54" s="20" t="s">
        <v>22</v>
      </c>
      <c r="G54" s="11">
        <v>210</v>
      </c>
      <c r="H54" s="13"/>
    </row>
    <row r="55" spans="2:8" ht="46.5" customHeight="1">
      <c r="B55" s="18" t="s">
        <v>76</v>
      </c>
      <c r="C55" s="19" t="s">
        <v>77</v>
      </c>
      <c r="D55" s="19"/>
      <c r="E55" s="20"/>
      <c r="F55" s="20"/>
      <c r="G55" s="11">
        <f>G56</f>
        <v>42067.8</v>
      </c>
      <c r="H55" s="13"/>
    </row>
    <row r="56" spans="2:8" ht="31.5" customHeight="1">
      <c r="B56" s="18" t="s">
        <v>89</v>
      </c>
      <c r="C56" s="19" t="s">
        <v>78</v>
      </c>
      <c r="D56" s="19"/>
      <c r="E56" s="20"/>
      <c r="F56" s="20"/>
      <c r="G56" s="11">
        <f>G57</f>
        <v>42067.8</v>
      </c>
      <c r="H56" s="13"/>
    </row>
    <row r="57" spans="2:8" ht="75.75" customHeight="1">
      <c r="B57" s="18" t="s">
        <v>90</v>
      </c>
      <c r="C57" s="19" t="s">
        <v>79</v>
      </c>
      <c r="D57" s="19">
        <v>200</v>
      </c>
      <c r="E57" s="20" t="s">
        <v>27</v>
      </c>
      <c r="F57" s="20" t="s">
        <v>20</v>
      </c>
      <c r="G57" s="11">
        <v>42067.8</v>
      </c>
      <c r="H57" s="13"/>
    </row>
    <row r="58" spans="2:8" ht="32.25" customHeight="1">
      <c r="B58" s="18" t="s">
        <v>42</v>
      </c>
      <c r="C58" s="19" t="s">
        <v>65</v>
      </c>
      <c r="D58" s="19"/>
      <c r="E58" s="20"/>
      <c r="F58" s="20"/>
      <c r="G58" s="11">
        <f>G59+G61+G63</f>
        <v>1603.1</v>
      </c>
      <c r="H58" s="13"/>
    </row>
    <row r="59" spans="2:8" ht="46.5" customHeight="1">
      <c r="B59" s="18" t="s">
        <v>17</v>
      </c>
      <c r="C59" s="19" t="s">
        <v>57</v>
      </c>
      <c r="D59" s="19"/>
      <c r="E59" s="20"/>
      <c r="F59" s="20"/>
      <c r="G59" s="11">
        <f>G60</f>
        <v>972</v>
      </c>
      <c r="H59" s="13"/>
    </row>
    <row r="60" spans="2:8" ht="90" customHeight="1">
      <c r="B60" s="18" t="s">
        <v>43</v>
      </c>
      <c r="C60" s="19" t="s">
        <v>52</v>
      </c>
      <c r="D60" s="19">
        <v>100</v>
      </c>
      <c r="E60" s="20" t="s">
        <v>18</v>
      </c>
      <c r="F60" s="20" t="s">
        <v>20</v>
      </c>
      <c r="G60" s="11">
        <v>972</v>
      </c>
      <c r="H60" s="13"/>
    </row>
    <row r="61" spans="2:8" ht="32.25" customHeight="1">
      <c r="B61" s="18" t="s">
        <v>41</v>
      </c>
      <c r="C61" s="19" t="s">
        <v>56</v>
      </c>
      <c r="D61" s="19"/>
      <c r="E61" s="20"/>
      <c r="F61" s="20"/>
      <c r="G61" s="11">
        <f>G62</f>
        <v>117</v>
      </c>
      <c r="H61" s="13"/>
    </row>
    <row r="62" spans="2:8" ht="29.25" customHeight="1">
      <c r="B62" s="18" t="s">
        <v>37</v>
      </c>
      <c r="C62" s="19" t="s">
        <v>53</v>
      </c>
      <c r="D62" s="19">
        <v>800</v>
      </c>
      <c r="E62" s="20" t="s">
        <v>18</v>
      </c>
      <c r="F62" s="20" t="s">
        <v>25</v>
      </c>
      <c r="G62" s="11">
        <f>105+12</f>
        <v>117</v>
      </c>
      <c r="H62" s="22"/>
    </row>
    <row r="63" spans="2:8" ht="32.25" customHeight="1">
      <c r="B63" s="18" t="s">
        <v>38</v>
      </c>
      <c r="C63" s="19" t="s">
        <v>55</v>
      </c>
      <c r="D63" s="19"/>
      <c r="E63" s="19"/>
      <c r="F63" s="19"/>
      <c r="G63" s="11">
        <f>G64</f>
        <v>514.1</v>
      </c>
      <c r="H63" s="22"/>
    </row>
    <row r="64" spans="2:8" ht="46.5" customHeight="1">
      <c r="B64" s="18" t="s">
        <v>39</v>
      </c>
      <c r="C64" s="19" t="s">
        <v>54</v>
      </c>
      <c r="D64" s="19">
        <v>300</v>
      </c>
      <c r="E64" s="19">
        <v>10</v>
      </c>
      <c r="F64" s="20" t="s">
        <v>18</v>
      </c>
      <c r="G64" s="11">
        <v>514.1</v>
      </c>
      <c r="H64" s="22"/>
    </row>
    <row r="65" spans="2:8">
      <c r="H65" s="22"/>
    </row>
    <row r="66" spans="2:8">
      <c r="H66" s="22"/>
    </row>
    <row r="67" spans="2:8" ht="13.5" customHeight="1"/>
    <row r="68" spans="2:8" ht="16.5">
      <c r="B68" s="25" t="s">
        <v>92</v>
      </c>
      <c r="C68" s="25"/>
      <c r="D68" s="25"/>
      <c r="E68" s="39" t="s">
        <v>113</v>
      </c>
      <c r="F68" s="40"/>
      <c r="G68" s="40"/>
    </row>
    <row r="70" spans="2:8">
      <c r="B70"/>
      <c r="C70"/>
      <c r="D70"/>
      <c r="E70"/>
      <c r="F70"/>
      <c r="G70"/>
    </row>
    <row r="71" spans="2:8">
      <c r="B71"/>
      <c r="C71"/>
      <c r="D71"/>
      <c r="E71"/>
      <c r="F71"/>
      <c r="G71"/>
    </row>
    <row r="72" spans="2:8">
      <c r="B72"/>
      <c r="C72"/>
      <c r="D72"/>
      <c r="E72"/>
      <c r="F72"/>
      <c r="G72"/>
    </row>
    <row r="73" spans="2:8">
      <c r="B73"/>
      <c r="C73"/>
      <c r="D73"/>
      <c r="E73"/>
      <c r="F73"/>
      <c r="G73"/>
    </row>
    <row r="74" spans="2:8">
      <c r="B74"/>
      <c r="C74"/>
      <c r="D74"/>
      <c r="E74"/>
      <c r="F74"/>
      <c r="G74"/>
    </row>
    <row r="75" spans="2:8">
      <c r="B75"/>
      <c r="C75"/>
      <c r="D75"/>
      <c r="E75"/>
      <c r="F75"/>
      <c r="G75"/>
    </row>
    <row r="76" spans="2:8">
      <c r="B76"/>
      <c r="C76"/>
      <c r="D76"/>
      <c r="E76"/>
      <c r="F76"/>
      <c r="G76"/>
    </row>
    <row r="77" spans="2:8">
      <c r="B77"/>
      <c r="C77"/>
      <c r="D77"/>
      <c r="E77"/>
      <c r="F77"/>
      <c r="G77"/>
    </row>
    <row r="78" spans="2:8">
      <c r="B78"/>
      <c r="C78"/>
      <c r="D78"/>
      <c r="E78"/>
      <c r="F78"/>
      <c r="G78"/>
    </row>
    <row r="79" spans="2:8">
      <c r="B79"/>
      <c r="C79"/>
      <c r="D79"/>
      <c r="E79"/>
      <c r="F79"/>
      <c r="G79"/>
    </row>
    <row r="80" spans="2:8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04" spans="2:7">
      <c r="B104"/>
      <c r="C104"/>
      <c r="D104"/>
      <c r="E104"/>
      <c r="F104"/>
      <c r="G104"/>
    </row>
    <row r="105" spans="2:7">
      <c r="B105"/>
      <c r="C105"/>
      <c r="D105"/>
      <c r="E105"/>
      <c r="F105"/>
      <c r="G105"/>
    </row>
    <row r="106" spans="2:7">
      <c r="B106"/>
      <c r="C106"/>
      <c r="D106"/>
      <c r="E106"/>
      <c r="F106"/>
      <c r="G106"/>
    </row>
    <row r="107" spans="2:7">
      <c r="B107"/>
      <c r="C107"/>
      <c r="D107"/>
      <c r="E107"/>
      <c r="F107"/>
      <c r="G107"/>
    </row>
    <row r="108" spans="2:7">
      <c r="B108"/>
      <c r="C108"/>
      <c r="D108"/>
      <c r="E108"/>
      <c r="F108"/>
      <c r="G108"/>
    </row>
    <row r="117" spans="2:7" s="8" customFormat="1">
      <c r="B117" s="5"/>
      <c r="C117" s="5"/>
      <c r="D117" s="5"/>
      <c r="E117" s="5"/>
      <c r="F117" s="5"/>
      <c r="G117" s="6"/>
    </row>
  </sheetData>
  <autoFilter ref="B13:G13"/>
  <mergeCells count="3">
    <mergeCell ref="B11:G11"/>
    <mergeCell ref="E10:G10"/>
    <mergeCell ref="E68:G68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&amp;L04.07.2023 № 40/3&amp;RSR2s40r03p3</oddFooter>
    <firstFooter>&amp;L27.06.2023 № 40/3&amp;RSR2s40r03p3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olgam</cp:lastModifiedBy>
  <cp:lastPrinted>2023-06-05T10:55:21Z</cp:lastPrinted>
  <dcterms:created xsi:type="dcterms:W3CDTF">2010-11-03T06:40:12Z</dcterms:created>
  <dcterms:modified xsi:type="dcterms:W3CDTF">2023-07-10T13:37:46Z</dcterms:modified>
</cp:coreProperties>
</file>